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9155" windowHeight="8475" tabRatio="718"/>
  </bookViews>
  <sheets>
    <sheet name="Vyhodnocení" sheetId="5" r:id="rId1"/>
    <sheet name="1" sheetId="12" r:id="rId2"/>
    <sheet name="2" sheetId="13" r:id="rId3"/>
    <sheet name="3" sheetId="1" r:id="rId4"/>
    <sheet name="4" sheetId="2" r:id="rId5"/>
    <sheet name="5" sheetId="3" r:id="rId6"/>
    <sheet name="6" sheetId="4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</sheets>
  <definedNames>
    <definedName name="_xlnm._FilterDatabase" localSheetId="0" hidden="1">Vyhodnocení!$A$1:$D$10</definedName>
  </definedNames>
  <calcPr calcId="125725"/>
</workbook>
</file>

<file path=xl/calcChain.xml><?xml version="1.0" encoding="utf-8"?>
<calcChain xmlns="http://schemas.openxmlformats.org/spreadsheetml/2006/main">
  <c r="A23" i="5"/>
  <c r="D23"/>
  <c r="D14"/>
  <c r="D9"/>
  <c r="D4"/>
  <c r="A9"/>
  <c r="A4"/>
  <c r="A14"/>
  <c r="A5"/>
  <c r="C34" i="25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23" i="5" s="1"/>
  <c r="C7" i="25"/>
  <c r="C6"/>
  <c r="C5"/>
  <c r="C4"/>
  <c r="C3"/>
  <c r="C2"/>
  <c r="C36" s="1"/>
  <c r="C34" i="24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14" i="5" s="1"/>
  <c r="C7" i="24"/>
  <c r="C6"/>
  <c r="C5"/>
  <c r="C4"/>
  <c r="C3"/>
  <c r="C38" s="1"/>
  <c r="C2"/>
  <c r="C34" i="23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38" s="1"/>
  <c r="C10"/>
  <c r="C9"/>
  <c r="C8"/>
  <c r="F7"/>
  <c r="C9" i="5" s="1"/>
  <c r="C7" i="23"/>
  <c r="C6"/>
  <c r="C5"/>
  <c r="C4"/>
  <c r="C3"/>
  <c r="C2"/>
  <c r="C2" i="5"/>
  <c r="D5"/>
  <c r="D3"/>
  <c r="D20"/>
  <c r="D22"/>
  <c r="D10"/>
  <c r="D19"/>
  <c r="D6"/>
  <c r="D11"/>
  <c r="D7"/>
  <c r="D2"/>
  <c r="D18"/>
  <c r="A3"/>
  <c r="A20"/>
  <c r="A22"/>
  <c r="A10"/>
  <c r="A19"/>
  <c r="A6"/>
  <c r="C34" i="22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4" i="5" s="1"/>
  <c r="C7" i="22"/>
  <c r="C6"/>
  <c r="C5"/>
  <c r="C4"/>
  <c r="C3"/>
  <c r="C2"/>
  <c r="C36" s="1"/>
  <c r="C34" i="21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5" i="5" s="1"/>
  <c r="C7" i="21"/>
  <c r="C6"/>
  <c r="C5"/>
  <c r="C4"/>
  <c r="C3"/>
  <c r="C2"/>
  <c r="C34" i="20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3" i="5" s="1"/>
  <c r="C7" i="20"/>
  <c r="C6"/>
  <c r="C5"/>
  <c r="C4"/>
  <c r="C3"/>
  <c r="C2"/>
  <c r="C36" s="1"/>
  <c r="C34" i="19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20" i="5" s="1"/>
  <c r="C7" i="19"/>
  <c r="C6"/>
  <c r="C5"/>
  <c r="C4"/>
  <c r="C3"/>
  <c r="C2"/>
  <c r="C36" s="1"/>
  <c r="C34" i="18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22" i="5" s="1"/>
  <c r="C7" i="18"/>
  <c r="C6"/>
  <c r="C5"/>
  <c r="C4"/>
  <c r="C3"/>
  <c r="C38" s="1"/>
  <c r="C2"/>
  <c r="C34" i="17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10" i="5" s="1"/>
  <c r="C7" i="17"/>
  <c r="C6"/>
  <c r="C5"/>
  <c r="C4"/>
  <c r="C3"/>
  <c r="C2"/>
  <c r="C36" s="1"/>
  <c r="C34" i="16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19" i="5" s="1"/>
  <c r="C7" i="16"/>
  <c r="C6"/>
  <c r="C5"/>
  <c r="C4"/>
  <c r="C3"/>
  <c r="C2"/>
  <c r="C36" s="1"/>
  <c r="C34" i="15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6" i="5" s="1"/>
  <c r="C7" i="15"/>
  <c r="C6"/>
  <c r="C5"/>
  <c r="C4"/>
  <c r="C3"/>
  <c r="C2"/>
  <c r="C34" i="14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11" i="5" s="1"/>
  <c r="C7" i="14"/>
  <c r="C6"/>
  <c r="C5"/>
  <c r="C4"/>
  <c r="C3"/>
  <c r="C38" s="1"/>
  <c r="C2"/>
  <c r="C34" i="11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 i="5" s="1"/>
  <c r="C7" i="11"/>
  <c r="C6"/>
  <c r="C5"/>
  <c r="C4"/>
  <c r="C3"/>
  <c r="C2"/>
  <c r="C34" i="10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4" i="9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18" i="5" s="1"/>
  <c r="C7" i="9"/>
  <c r="C6"/>
  <c r="C5"/>
  <c r="C4"/>
  <c r="C3"/>
  <c r="C38" s="1"/>
  <c r="C2"/>
  <c r="C34" i="8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17" i="5" s="1"/>
  <c r="C7" i="8"/>
  <c r="C6"/>
  <c r="C5"/>
  <c r="C4"/>
  <c r="C3"/>
  <c r="C2"/>
  <c r="C34" i="7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8" i="5" s="1"/>
  <c r="C7" i="7"/>
  <c r="C6"/>
  <c r="C5"/>
  <c r="C4"/>
  <c r="C3"/>
  <c r="C38" s="1"/>
  <c r="C2"/>
  <c r="C34" i="4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15" i="5" s="1"/>
  <c r="C7" i="4"/>
  <c r="C6"/>
  <c r="C5"/>
  <c r="C4"/>
  <c r="C3"/>
  <c r="C38" s="1"/>
  <c r="C2"/>
  <c r="C34" i="3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21" i="5" s="1"/>
  <c r="C7" i="3"/>
  <c r="C6"/>
  <c r="C5"/>
  <c r="C4"/>
  <c r="C3"/>
  <c r="C2"/>
  <c r="C36" s="1"/>
  <c r="C34" i="2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12" i="5" s="1"/>
  <c r="C7" i="2"/>
  <c r="C6"/>
  <c r="C5"/>
  <c r="C4"/>
  <c r="C3"/>
  <c r="C38" s="1"/>
  <c r="C2"/>
  <c r="C34" i="1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13" i="5" s="1"/>
  <c r="C7" i="1"/>
  <c r="C6"/>
  <c r="C5"/>
  <c r="C4"/>
  <c r="C3"/>
  <c r="C2"/>
  <c r="C34" i="13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24" i="5" s="1"/>
  <c r="C7" i="13"/>
  <c r="C6"/>
  <c r="C5"/>
  <c r="C4"/>
  <c r="C3"/>
  <c r="C38" s="1"/>
  <c r="C2"/>
  <c r="C32" i="12"/>
  <c r="C33"/>
  <c r="C31"/>
  <c r="C30"/>
  <c r="C29"/>
  <c r="C28"/>
  <c r="C27"/>
  <c r="C26"/>
  <c r="C24"/>
  <c r="C23"/>
  <c r="C21"/>
  <c r="C19"/>
  <c r="C37" s="1"/>
  <c r="C18"/>
  <c r="C17"/>
  <c r="C16"/>
  <c r="C15"/>
  <c r="C11"/>
  <c r="C3"/>
  <c r="C4"/>
  <c r="C5"/>
  <c r="C6"/>
  <c r="C7"/>
  <c r="C8"/>
  <c r="C9"/>
  <c r="C10"/>
  <c r="C12"/>
  <c r="C13"/>
  <c r="C14"/>
  <c r="C20"/>
  <c r="C22"/>
  <c r="C25"/>
  <c r="C34"/>
  <c r="C2"/>
  <c r="A11" i="5"/>
  <c r="A7"/>
  <c r="A2"/>
  <c r="F7" i="12"/>
  <c r="C16" i="5" s="1"/>
  <c r="D24"/>
  <c r="D16"/>
  <c r="A16"/>
  <c r="A24"/>
  <c r="A13"/>
  <c r="A12"/>
  <c r="A21"/>
  <c r="A15"/>
  <c r="A8"/>
  <c r="A17"/>
  <c r="A18"/>
  <c r="D17"/>
  <c r="D8"/>
  <c r="D15"/>
  <c r="D21"/>
  <c r="D12"/>
  <c r="D13"/>
  <c r="C38" i="17" l="1"/>
  <c r="C39" s="1"/>
  <c r="B10" i="5" s="1"/>
  <c r="C36" i="4"/>
  <c r="C39" s="1"/>
  <c r="B21" i="5" s="1"/>
  <c r="C36" i="9"/>
  <c r="C39" s="1"/>
  <c r="B18" i="5" s="1"/>
  <c r="C36" i="18"/>
  <c r="C36" i="14"/>
  <c r="C38" i="25"/>
  <c r="C36" i="13"/>
  <c r="C36" i="7"/>
  <c r="C36" i="1"/>
  <c r="C36" i="8"/>
  <c r="C38" i="16"/>
  <c r="C39" s="1"/>
  <c r="B19" i="5" s="1"/>
  <c r="C38" i="19"/>
  <c r="C38" i="20"/>
  <c r="C39" s="1"/>
  <c r="B3" i="5" s="1"/>
  <c r="C38" i="21"/>
  <c r="C36"/>
  <c r="C36" i="2"/>
  <c r="C38" i="22"/>
  <c r="C39" s="1"/>
  <c r="B4" i="5" s="1"/>
  <c r="C36" i="10"/>
  <c r="C39" s="1"/>
  <c r="B2" i="5" s="1"/>
  <c r="C38" i="11"/>
  <c r="C36"/>
  <c r="C36" i="15"/>
  <c r="C36" i="24"/>
  <c r="C39" s="1"/>
  <c r="B14" i="5" s="1"/>
  <c r="C36" i="12"/>
  <c r="C39" i="25"/>
  <c r="B23" i="5" s="1"/>
  <c r="C36" i="23"/>
  <c r="C39" s="1"/>
  <c r="B9" i="5" s="1"/>
  <c r="C39" i="19"/>
  <c r="B20" i="5" s="1"/>
  <c r="C39" i="18"/>
  <c r="B22" i="5" s="1"/>
  <c r="C39" i="15"/>
  <c r="B6" i="5" s="1"/>
  <c r="C38" i="15"/>
  <c r="C39" i="14"/>
  <c r="B11" i="5" s="1"/>
  <c r="C39" i="11"/>
  <c r="B7" i="5" s="1"/>
  <c r="C39" i="8"/>
  <c r="B17" i="5" s="1"/>
  <c r="C38" i="8"/>
  <c r="C39" i="7"/>
  <c r="B8" i="5" s="1"/>
  <c r="C38" i="3"/>
  <c r="C39" s="1"/>
  <c r="B15" i="5" s="1"/>
  <c r="C39" i="2"/>
  <c r="B12" i="5" s="1"/>
  <c r="C38" i="1"/>
  <c r="C39" s="1"/>
  <c r="B13" i="5" s="1"/>
  <c r="C39" i="13"/>
  <c r="B24" i="5" s="1"/>
  <c r="C38" i="12"/>
  <c r="C39" i="21" l="1"/>
  <c r="B5" i="5" s="1"/>
  <c r="C39" i="12"/>
  <c r="B16" i="5" s="1"/>
</calcChain>
</file>

<file path=xl/sharedStrings.xml><?xml version="1.0" encoding="utf-8"?>
<sst xmlns="http://schemas.openxmlformats.org/spreadsheetml/2006/main" count="395" uniqueCount="42">
  <si>
    <t>Číslo stanoviště</t>
  </si>
  <si>
    <t>Kód stanoviště</t>
  </si>
  <si>
    <t>Počet bodů</t>
  </si>
  <si>
    <t>Bonusy</t>
  </si>
  <si>
    <t>Mlýny</t>
  </si>
  <si>
    <t>Vzdálenost</t>
  </si>
  <si>
    <t>Kopce</t>
  </si>
  <si>
    <t>Součet bodů:</t>
  </si>
  <si>
    <t>Soutěžní skupina</t>
  </si>
  <si>
    <t>Číslo skupiny:</t>
  </si>
  <si>
    <t>Čas startu:</t>
  </si>
  <si>
    <t>Členové:</t>
  </si>
  <si>
    <t>Penalizace:</t>
  </si>
  <si>
    <t>Čas v cíli:</t>
  </si>
  <si>
    <t>Číslo skupiny</t>
  </si>
  <si>
    <t>Čas v cíli</t>
  </si>
  <si>
    <t>Členové</t>
  </si>
  <si>
    <t>Výsledný čas</t>
  </si>
  <si>
    <t>Ujeté kilometry:</t>
  </si>
  <si>
    <t>Martin Krasa, Dagmar Antosikova</t>
  </si>
  <si>
    <t>Petr Zemina, Lucie Pavlikova</t>
  </si>
  <si>
    <t xml:space="preserve">Milan Chladek, Petra Dinierova </t>
  </si>
  <si>
    <t>Dana Duchankova, Alena Rozmarova</t>
  </si>
  <si>
    <t>Jan Bednar, Dominika Pokorna</t>
  </si>
  <si>
    <t>Helena Reevesova, Tomas Novotny</t>
  </si>
  <si>
    <t>Jaroslav Halama, Dorota Meissnerova</t>
  </si>
  <si>
    <t>Jan Karl,Katerina Karlova</t>
  </si>
  <si>
    <t>Lubos Karl, Pavlina Prochazkova</t>
  </si>
  <si>
    <t>Alena Zeusova, Jaroslav Kriz</t>
  </si>
  <si>
    <t>Radka Kymlickova, Martina Holeckova</t>
  </si>
  <si>
    <t>Karolina Prochazkova, Tereza Junova</t>
  </si>
  <si>
    <t>Vojtech Gaman, Anna Anderova</t>
  </si>
  <si>
    <t>Stanislava Vlckova, Milan Vlcek</t>
  </si>
  <si>
    <t>Ilona Malkova, Pavel Pokorny</t>
  </si>
  <si>
    <t>Vostarkova Miroslava, Tereza Jansova</t>
  </si>
  <si>
    <t>Petr Martinovsky, Lucie Martinovska</t>
  </si>
  <si>
    <t>Zdenek Novak, Jana Zacharova</t>
  </si>
  <si>
    <t>Hana Fronkova, Pavel Fronek</t>
  </si>
  <si>
    <t>Radka Fronkova, Petr Fronek</t>
  </si>
  <si>
    <t>Ladislav Cervinka,Dasa Musilova</t>
  </si>
  <si>
    <t>Zita Hofierova, Josef Krcek</t>
  </si>
  <si>
    <t>Bara Pokorna, Michal Doksansky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</si>
</sst>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164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D24"/>
  <sheetViews>
    <sheetView tabSelected="1" zoomScaleNormal="100" workbookViewId="0">
      <selection activeCell="I9" sqref="I9"/>
    </sheetView>
  </sheetViews>
  <sheetFormatPr defaultRowHeight="15"/>
  <cols>
    <col min="1" max="1" width="14.7109375" bestFit="1" customWidth="1"/>
    <col min="2" max="2" width="13.28515625" bestFit="1" customWidth="1"/>
    <col min="3" max="3" width="10.5703125" bestFit="1" customWidth="1"/>
    <col min="4" max="4" width="35.85546875" customWidth="1"/>
  </cols>
  <sheetData>
    <row r="1" spans="1:4">
      <c r="A1" t="s">
        <v>14</v>
      </c>
      <c r="B1" t="s">
        <v>2</v>
      </c>
      <c r="C1" t="s">
        <v>15</v>
      </c>
      <c r="D1" t="s">
        <v>16</v>
      </c>
    </row>
    <row r="2" spans="1:4">
      <c r="A2">
        <f>'10'!$F$2</f>
        <v>52</v>
      </c>
      <c r="B2">
        <f>'10'!$C$39</f>
        <v>37</v>
      </c>
      <c r="C2" s="16">
        <f>'10'!$F$7</f>
        <v>0.26388888888888895</v>
      </c>
      <c r="D2" t="str">
        <f>'10'!$F$3</f>
        <v>Alena Zeusova, Jaroslav Kriz</v>
      </c>
    </row>
    <row r="3" spans="1:4">
      <c r="A3">
        <f>'18'!$F$2</f>
        <v>60</v>
      </c>
      <c r="B3">
        <f>'18'!$C$39</f>
        <v>31</v>
      </c>
      <c r="C3" s="16">
        <f>'18'!$F$7</f>
        <v>0.26041666666666663</v>
      </c>
      <c r="D3" t="str">
        <f>'18'!$F$3</f>
        <v>Zdenek Novak, Jana Zacharova</v>
      </c>
    </row>
    <row r="4" spans="1:4">
      <c r="A4">
        <f>'20'!$F$2</f>
        <v>62</v>
      </c>
      <c r="B4">
        <f>'20'!$C$39</f>
        <v>28</v>
      </c>
      <c r="C4" s="16">
        <f>'20'!$F$7</f>
        <v>0.26041666666666663</v>
      </c>
      <c r="D4" t="str">
        <f>'20'!$F$3</f>
        <v>Hana Fronkova, Pavel Fronek</v>
      </c>
    </row>
    <row r="5" spans="1:4">
      <c r="A5">
        <f>'19'!$F$2</f>
        <v>61</v>
      </c>
      <c r="B5">
        <f>'19'!$C$39</f>
        <v>28</v>
      </c>
      <c r="C5" s="16">
        <f>'19'!$F$7</f>
        <v>0.26388888888888895</v>
      </c>
      <c r="D5" t="str">
        <f>'19'!$F$3</f>
        <v>Radka Fronkova, Petr Fronek</v>
      </c>
    </row>
    <row r="6" spans="1:4">
      <c r="A6">
        <f>'13'!$F$2</f>
        <v>55</v>
      </c>
      <c r="B6">
        <f>'13'!$C$39</f>
        <v>27</v>
      </c>
      <c r="C6" s="16">
        <f>'13'!$F$7</f>
        <v>0.25555555555555554</v>
      </c>
      <c r="D6" t="str">
        <f>'13'!$F$3</f>
        <v>Vojtech Gaman, Anna Anderova</v>
      </c>
    </row>
    <row r="7" spans="1:4">
      <c r="A7">
        <f>'11'!$F$2</f>
        <v>53</v>
      </c>
      <c r="B7">
        <f>'11'!$C$39</f>
        <v>26</v>
      </c>
      <c r="C7" s="16">
        <f>'11'!$F$7</f>
        <v>0.26666666666666672</v>
      </c>
      <c r="D7" t="str">
        <f>'11'!$F$3</f>
        <v>Radka Kymlickova, Martina Holeckova</v>
      </c>
    </row>
    <row r="8" spans="1:4">
      <c r="A8">
        <f>'7'!$F$2</f>
        <v>49</v>
      </c>
      <c r="B8">
        <f>'7'!$C$39</f>
        <v>25</v>
      </c>
      <c r="C8" s="16">
        <f>'7'!$F$7</f>
        <v>0.27152777777777781</v>
      </c>
      <c r="D8" t="str">
        <f>'7'!$F$3</f>
        <v>Jaroslav Halama, Dorota Meissnerova</v>
      </c>
    </row>
    <row r="9" spans="1:4">
      <c r="A9">
        <f>'21'!$F$2</f>
        <v>63</v>
      </c>
      <c r="B9">
        <f>'21'!$C$39</f>
        <v>24</v>
      </c>
      <c r="C9" s="16">
        <f>'21'!$F$7</f>
        <v>0.26111111111111118</v>
      </c>
      <c r="D9" t="str">
        <f>'21'!$F$3</f>
        <v>Ladislav Cervinka,Dasa Musilova</v>
      </c>
    </row>
    <row r="10" spans="1:4">
      <c r="A10">
        <f>'15'!$F$2</f>
        <v>57</v>
      </c>
      <c r="B10">
        <f>'15'!$C$39</f>
        <v>22</v>
      </c>
      <c r="C10" s="16">
        <f>'15'!$F$7</f>
        <v>0.26111111111111118</v>
      </c>
      <c r="D10" t="str">
        <f>'15'!$F$3</f>
        <v>Ilona Malkova, Pavel Pokorny</v>
      </c>
    </row>
    <row r="11" spans="1:4">
      <c r="A11">
        <f>'12'!$F$2</f>
        <v>54</v>
      </c>
      <c r="B11">
        <f>'12'!$C$39</f>
        <v>21</v>
      </c>
      <c r="C11" s="16">
        <f>'12'!$F$7</f>
        <v>0.26736111111111105</v>
      </c>
      <c r="D11" t="str">
        <f>'12'!$F$3</f>
        <v>Karolina Prochazkova, Tereza Junova</v>
      </c>
    </row>
    <row r="12" spans="1:4">
      <c r="A12">
        <f>'4'!$F$2</f>
        <v>46</v>
      </c>
      <c r="B12">
        <f>'4'!$C$39</f>
        <v>20</v>
      </c>
      <c r="C12" s="16">
        <f>'4'!$F$7</f>
        <v>0.26458333333333328</v>
      </c>
      <c r="D12" t="str">
        <f>'4'!$F$3</f>
        <v>Dana Duchankova, Alena Rozmarova</v>
      </c>
    </row>
    <row r="13" spans="1:4">
      <c r="A13">
        <f>'3'!$F$2</f>
        <v>45</v>
      </c>
      <c r="B13">
        <f>'3'!$C$39</f>
        <v>18</v>
      </c>
      <c r="C13" s="16">
        <f>'3'!$F$7</f>
        <v>0.27361111111111114</v>
      </c>
      <c r="D13" t="str">
        <f>'3'!$F$3</f>
        <v xml:space="preserve">Milan Chladek, Petra Dinierova </v>
      </c>
    </row>
    <row r="14" spans="1:4">
      <c r="A14">
        <f>'22'!$F$2</f>
        <v>64</v>
      </c>
      <c r="B14">
        <f>'22'!$C$39</f>
        <v>16</v>
      </c>
      <c r="C14" s="16">
        <f>'22'!$F$7</f>
        <v>0.23125000000000007</v>
      </c>
      <c r="D14" t="str">
        <f>'22'!$F$3</f>
        <v>Zita Hofierova, Josef Krcek</v>
      </c>
    </row>
    <row r="15" spans="1:4">
      <c r="A15">
        <f>'6'!$F$2</f>
        <v>48</v>
      </c>
      <c r="B15">
        <f>'5'!$C$39</f>
        <v>16</v>
      </c>
      <c r="C15" s="16">
        <f>'6'!$F$7</f>
        <v>0.26041666666666663</v>
      </c>
      <c r="D15" t="str">
        <f>'6'!$F$3</f>
        <v>Helena Reevesova, Tomas Novotny</v>
      </c>
    </row>
    <row r="16" spans="1:4">
      <c r="A16">
        <f>'1'!$F$2</f>
        <v>43</v>
      </c>
      <c r="B16">
        <f>'1'!$C$39</f>
        <v>13</v>
      </c>
      <c r="C16" s="16">
        <f>'1'!$F$7</f>
        <v>0.22569444444444442</v>
      </c>
      <c r="D16" t="str">
        <f>'1'!$F$3</f>
        <v>Martin Krasa, Dagmar Antosikova</v>
      </c>
    </row>
    <row r="17" spans="1:4">
      <c r="A17">
        <f>'8'!$F$2</f>
        <v>50</v>
      </c>
      <c r="B17">
        <f>'8'!$C$39</f>
        <v>13</v>
      </c>
      <c r="C17" s="16">
        <f>'8'!$F$7</f>
        <v>0.26041666666666663</v>
      </c>
      <c r="D17" t="str">
        <f>'8'!$F$3</f>
        <v>Jan Karl,Katerina Karlova</v>
      </c>
    </row>
    <row r="18" spans="1:4">
      <c r="A18">
        <f>'9'!$F$2</f>
        <v>51</v>
      </c>
      <c r="B18">
        <f>'9'!$C$39</f>
        <v>13</v>
      </c>
      <c r="C18" s="16">
        <f>'9'!$F$7</f>
        <v>0.26041666666666663</v>
      </c>
      <c r="D18" t="str">
        <f>'9'!$F$3</f>
        <v>Lubos Karl, Pavlina Prochazkova</v>
      </c>
    </row>
    <row r="19" spans="1:4">
      <c r="A19">
        <f>'14'!$F$2</f>
        <v>56</v>
      </c>
      <c r="B19">
        <f>'14'!$C$39</f>
        <v>12</v>
      </c>
      <c r="C19" s="16">
        <f>'14'!$F$7</f>
        <v>0.27083333333333337</v>
      </c>
      <c r="D19" t="str">
        <f>'14'!$F$3</f>
        <v>Stanislava Vlckova, Milan Vlcek</v>
      </c>
    </row>
    <row r="20" spans="1:4">
      <c r="A20">
        <f>'17'!$F$2</f>
        <v>59</v>
      </c>
      <c r="B20">
        <f>'17'!$C$39</f>
        <v>12</v>
      </c>
      <c r="C20" s="16">
        <f>'17'!$F$7</f>
        <v>0.27083333333333337</v>
      </c>
      <c r="D20" t="str">
        <f>'17'!$F$3</f>
        <v>Petr Martinovsky, Lucie Martinovska</v>
      </c>
    </row>
    <row r="21" spans="1:4">
      <c r="A21">
        <f>'5'!$F$2</f>
        <v>47</v>
      </c>
      <c r="B21">
        <f>'6'!$C$39</f>
        <v>11</v>
      </c>
      <c r="C21" s="16">
        <f>'5'!$F$7</f>
        <v>0.26597222222222217</v>
      </c>
      <c r="D21" t="str">
        <f>'5'!$F$3</f>
        <v>Jan Bednar, Dominika Pokorna</v>
      </c>
    </row>
    <row r="22" spans="1:4">
      <c r="A22">
        <f>'16'!$F$2</f>
        <v>58</v>
      </c>
      <c r="B22">
        <f>'16'!$C$39</f>
        <v>10</v>
      </c>
      <c r="C22" s="16">
        <f>'16'!$F$7</f>
        <v>0.26874999999999993</v>
      </c>
      <c r="D22" t="str">
        <f>'16'!$F$3</f>
        <v>Vostarkova Miroslava, Tereza Jansova</v>
      </c>
    </row>
    <row r="23" spans="1:4">
      <c r="A23">
        <f>'23'!$F$2</f>
        <v>70</v>
      </c>
      <c r="B23">
        <f>'23'!$C$39</f>
        <v>10</v>
      </c>
      <c r="C23" s="16">
        <f>'23'!$F$7</f>
        <v>0.26944444444444449</v>
      </c>
      <c r="D23" t="str">
        <f>'23'!$F$3</f>
        <v>Bara Pokorna, Michal Doksansky</v>
      </c>
    </row>
    <row r="24" spans="1:4">
      <c r="A24">
        <f>'2'!$F$2</f>
        <v>44</v>
      </c>
      <c r="B24">
        <f>'2'!$C$39</f>
        <v>8</v>
      </c>
      <c r="C24" s="16">
        <f>'2'!$F$7</f>
        <v>0.27569444444444446</v>
      </c>
      <c r="D24" t="str">
        <f>'2'!$F$3</f>
        <v>Petr Zemina, Lucie Pavlikova</v>
      </c>
    </row>
  </sheetData>
  <autoFilter ref="A1:D10">
    <filterColumn colId="2"/>
    <sortState ref="A2:D24">
      <sortCondition ref="C1:C10"/>
    </sortState>
  </autoFilter>
  <sortState ref="A2:D24">
    <sortCondition descending="1" ref="B2:B24"/>
    <sortCondition ref="C2:C24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8"/>
  <dimension ref="A1:F47"/>
  <sheetViews>
    <sheetView topLeftCell="A13" workbookViewId="0">
      <selection activeCell="E32" sqref="E32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27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0.63541666666666663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0.26041666666666663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>
        <v>1</v>
      </c>
      <c r="C27" s="4">
        <f>IF($B27=1,2,0)</f>
        <v>2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>
        <v>1</v>
      </c>
      <c r="C33" s="4">
        <f t="shared" si="1"/>
        <v>2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13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9"/>
  <dimension ref="A1:F47"/>
  <sheetViews>
    <sheetView topLeftCell="A11" workbookViewId="0">
      <selection activeCell="B35" sqref="B35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52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28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0.63888888888888895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0.26388888888888895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>
        <v>1</v>
      </c>
      <c r="C11" s="4">
        <f>IF($B11=1,2,0)</f>
        <v>2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>
        <v>1</v>
      </c>
      <c r="C16" s="4">
        <f>IF($B16=1,3,0)</f>
        <v>3</v>
      </c>
    </row>
    <row r="17" spans="1:3">
      <c r="A17" s="1">
        <v>16</v>
      </c>
      <c r="B17" s="2">
        <v>1</v>
      </c>
      <c r="C17" s="4">
        <f>IF($B17=1,3,0)</f>
        <v>3</v>
      </c>
    </row>
    <row r="18" spans="1:3">
      <c r="A18" s="1">
        <v>17</v>
      </c>
      <c r="B18" s="4">
        <v>1</v>
      </c>
      <c r="C18" s="4">
        <f>IF($B18=1,2,0)</f>
        <v>2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37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0"/>
  <dimension ref="A1:F47"/>
  <sheetViews>
    <sheetView topLeftCell="A11" workbookViewId="0">
      <selection activeCell="A36" sqref="A3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53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29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0.64166666666666672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0.26666666666666672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26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F30" sqref="F30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54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30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0.64236111111111105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0.26736111111111105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21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E33" sqref="E33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55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31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0.63055555555555554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0.25555555555555554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4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4">
        <v>1</v>
      </c>
      <c r="C23" s="4">
        <f>IF($B23=1,2,0)</f>
        <v>2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4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27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E14" sqref="E1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56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32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0.64583333333333337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0.27083333333333337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12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7"/>
  <sheetViews>
    <sheetView topLeftCell="A11" workbookViewId="0">
      <selection activeCell="B35" sqref="B35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57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33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0.63611111111111118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0.26111111111111118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22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D18" sqref="D18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58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34</v>
      </c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2">
        <v>1</v>
      </c>
      <c r="C6" s="4">
        <f t="shared" si="0"/>
        <v>1</v>
      </c>
      <c r="E6" s="1" t="s">
        <v>13</v>
      </c>
      <c r="F6" s="13">
        <v>0.64374999999999993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0.26874999999999993</v>
      </c>
    </row>
    <row r="8" spans="1:6">
      <c r="A8" s="1">
        <v>7</v>
      </c>
      <c r="B8" s="2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2">
        <v>1</v>
      </c>
      <c r="C10" s="4">
        <f t="shared" si="0"/>
        <v>1</v>
      </c>
    </row>
    <row r="11" spans="1:6">
      <c r="A11" s="1">
        <v>10</v>
      </c>
      <c r="B11" s="2">
        <v>1</v>
      </c>
      <c r="C11" s="4">
        <f>IF($B11=1,2,0)</f>
        <v>2</v>
      </c>
    </row>
    <row r="12" spans="1:6">
      <c r="A12" s="1">
        <v>11</v>
      </c>
      <c r="B12" s="2">
        <v>1</v>
      </c>
      <c r="C12" s="4">
        <f t="shared" si="0"/>
        <v>1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E14" sqref="E1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59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35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0.64583333333333337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0.27083333333333337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12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7"/>
  <sheetViews>
    <sheetView topLeftCell="A13" workbookViewId="0">
      <selection activeCell="B34" sqref="B3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60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36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0.63541666666666663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0.26041666666666663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>
        <v>1</v>
      </c>
      <c r="C17" s="4">
        <f>IF($B17=1,3,0)</f>
        <v>3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31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F7" sqref="F7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43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19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2">
        <v>0.60069444444444442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2">
        <f>F6-F5</f>
        <v>0.22569444444444442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13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B35" sqref="B35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61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38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0.63888888888888895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0.26388888888888895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28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7"/>
  <sheetViews>
    <sheetView topLeftCell="A10" workbookViewId="0">
      <selection activeCell="B34" sqref="B3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62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37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0.63541666666666663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0.26041666666666663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28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9"/>
  <sheetViews>
    <sheetView topLeftCell="A16" workbookViewId="0">
      <selection activeCell="F38" sqref="F38"/>
    </sheetView>
  </sheetViews>
  <sheetFormatPr defaultRowHeight="15"/>
  <cols>
    <col min="5" max="5" width="17.85546875" customWidth="1"/>
    <col min="6" max="6" width="16.14062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63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39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0.63611111111111118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0.26111111111111118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4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24</v>
      </c>
    </row>
  </sheetData>
  <mergeCells count="1">
    <mergeCell ref="E1:F1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H9" sqref="H9"/>
    </sheetView>
  </sheetViews>
  <sheetFormatPr defaultRowHeight="15"/>
  <cols>
    <col min="5" max="5" width="18.4257812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64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40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0.60625000000000007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0.23125000000000007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>
        <v>1</v>
      </c>
      <c r="C17" s="4">
        <f>IF($B17=1,3,0)</f>
        <v>3</v>
      </c>
    </row>
    <row r="18" spans="1:3">
      <c r="A18" s="1">
        <v>17</v>
      </c>
      <c r="B18" s="4">
        <v>1</v>
      </c>
      <c r="C18" s="4">
        <f>IF($B18=1,2,0)</f>
        <v>2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16</v>
      </c>
    </row>
  </sheetData>
  <mergeCells count="1">
    <mergeCell ref="E1:F1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13" sqref="E13"/>
    </sheetView>
  </sheetViews>
  <sheetFormatPr defaultRowHeight="15"/>
  <cols>
    <col min="5" max="5" width="15.85546875" customWidth="1"/>
    <col min="6" max="6" width="10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70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41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0.64444444444444449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0.26944444444444449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10</v>
      </c>
    </row>
  </sheetData>
  <mergeCells count="1">
    <mergeCell ref="E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opLeftCell="A10" workbookViewId="0">
      <selection activeCell="B18" sqref="B18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44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20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0.65069444444444446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0.27569444444444446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>
        <v>7</v>
      </c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8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2"/>
  <dimension ref="A1:F47"/>
  <sheetViews>
    <sheetView topLeftCell="A19" workbookViewId="0">
      <selection activeCell="B34" sqref="B3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45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21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0.64861111111111114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0.27361111111111114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>
        <v>4</v>
      </c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>
        <v>1</v>
      </c>
      <c r="C16" s="4">
        <f>IF($B16=1,3,0)</f>
        <v>3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18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F47"/>
  <sheetViews>
    <sheetView topLeftCell="A16" workbookViewId="0">
      <selection activeCell="B34" sqref="B3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46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22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0.63958333333333328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0.26458333333333328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F47"/>
  <sheetViews>
    <sheetView topLeftCell="A19" workbookViewId="0">
      <selection activeCell="F30" sqref="F30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47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23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0.64097222222222217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0.26597222222222217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16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F47"/>
  <sheetViews>
    <sheetView topLeftCell="A16" workbookViewId="0">
      <selection activeCell="C33" sqref="C33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48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24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0.63541666666666663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0.26041666666666663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11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/>
  <dimension ref="A1:F47"/>
  <sheetViews>
    <sheetView topLeftCell="A22" workbookViewId="0">
      <selection activeCell="B34" sqref="B3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49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25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0.64652777777777781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0.27152777777777781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>
        <v>1</v>
      </c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4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25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7"/>
  <dimension ref="A1:F47"/>
  <sheetViews>
    <sheetView topLeftCell="A13" workbookViewId="0">
      <selection activeCell="B33" sqref="B33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50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26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0.63541666666666663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0.26041666666666663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>
        <v>1</v>
      </c>
      <c r="C27" s="4">
        <f>IF($B27=1,2,0)</f>
        <v>2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>
        <v>1</v>
      </c>
      <c r="C33" s="4">
        <f t="shared" si="1"/>
        <v>2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13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Vyhodnocení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Matyáš Heuer</dc:creator>
  <cp:lastModifiedBy>fronak</cp:lastModifiedBy>
  <dcterms:created xsi:type="dcterms:W3CDTF">2010-05-19T09:28:25Z</dcterms:created>
  <dcterms:modified xsi:type="dcterms:W3CDTF">2012-05-26T13:45:13Z</dcterms:modified>
</cp:coreProperties>
</file>